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C46B2F\Obmen\Финансы\БЮДЖЕТ 2022-2024\Проект в Совет 2022-2024\"/>
    </mc:Choice>
  </mc:AlternateContent>
  <bookViews>
    <workbookView xWindow="0" yWindow="60" windowWidth="16380" windowHeight="8130" tabRatio="500"/>
  </bookViews>
  <sheets>
    <sheet name="Результат" sheetId="1" r:id="rId1"/>
    <sheet name="Sheet0" sheetId="2" state="hidden" r:id="rId2"/>
  </sheets>
  <definedNames>
    <definedName name="Footer">Sheet0!$A$12:$I$12</definedName>
    <definedName name="Header">Sheet0!$A$1:$I$6</definedName>
    <definedName name="Row">Sheet0!$A$11:$I$11</definedName>
    <definedName name="TotalCsr1">Sheet0!$A$7:$I$7</definedName>
    <definedName name="TotalCsr2">Sheet0!$A$8:$I$8</definedName>
    <definedName name="TotalCsr3">Sheet0!$A$9:$I$9</definedName>
    <definedName name="TotalCsr4">Sheet0!$A$10:$I$10</definedName>
    <definedName name="МестныйБюджет">Sheet0!$I$11</definedName>
    <definedName name="_xlnm.Print_Area" localSheetId="0">Результат!$A$1:$F$76</definedName>
    <definedName name="ОблБюджет">Sheet0!$H$11</definedName>
    <definedName name="ПлановыеНазначения">Sheet0!$D$11</definedName>
    <definedName name="ПроцентВыполнения">Sheet0!$F$11</definedName>
    <definedName name="ФактическиИсполнено">Sheet0!$E$11</definedName>
    <definedName name="ФедБюджет">Sheet0!$G$11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6" i="1" l="1"/>
  <c r="F67" i="1"/>
  <c r="E66" i="1"/>
  <c r="D66" i="1"/>
  <c r="F59" i="1"/>
  <c r="F43" i="1"/>
  <c r="E43" i="1"/>
  <c r="D43" i="1"/>
  <c r="F46" i="1"/>
  <c r="F38" i="1"/>
  <c r="E32" i="1"/>
  <c r="D32" i="1"/>
  <c r="E16" i="1"/>
  <c r="D16" i="1"/>
  <c r="E9" i="1"/>
  <c r="F13" i="1"/>
  <c r="D9" i="1"/>
  <c r="E7" i="1"/>
  <c r="D7" i="1"/>
  <c r="F70" i="1" l="1"/>
  <c r="F71" i="1"/>
  <c r="F72" i="1"/>
  <c r="F58" i="1"/>
  <c r="F14" i="1"/>
  <c r="E24" i="1"/>
  <c r="D24" i="1"/>
  <c r="D39" i="1"/>
  <c r="D50" i="1"/>
  <c r="D55" i="1"/>
  <c r="E55" i="1"/>
  <c r="F31" i="1"/>
  <c r="E69" i="1"/>
  <c r="D69" i="1"/>
  <c r="E60" i="1"/>
  <c r="D60" i="1"/>
  <c r="E50" i="1"/>
  <c r="E48" i="1"/>
  <c r="D48" i="1"/>
  <c r="E29" i="1"/>
  <c r="D29" i="1"/>
  <c r="E27" i="1"/>
  <c r="D27" i="1"/>
  <c r="F69" i="1" l="1"/>
  <c r="F65" i="1"/>
  <c r="F64" i="1"/>
  <c r="E63" i="1"/>
  <c r="D63" i="1"/>
  <c r="F62" i="1"/>
  <c r="F61" i="1"/>
  <c r="F57" i="1"/>
  <c r="F56" i="1"/>
  <c r="F54" i="1"/>
  <c r="F53" i="1"/>
  <c r="F52" i="1"/>
  <c r="F51" i="1"/>
  <c r="F49" i="1"/>
  <c r="F47" i="1"/>
  <c r="F45" i="1"/>
  <c r="F42" i="1"/>
  <c r="F41" i="1"/>
  <c r="F40" i="1"/>
  <c r="E39" i="1"/>
  <c r="F37" i="1"/>
  <c r="F36" i="1"/>
  <c r="F35" i="1"/>
  <c r="F34" i="1"/>
  <c r="F33" i="1"/>
  <c r="F30" i="1"/>
  <c r="F28" i="1"/>
  <c r="F26" i="1"/>
  <c r="F25" i="1"/>
  <c r="F23" i="1"/>
  <c r="F22" i="1"/>
  <c r="F21" i="1"/>
  <c r="F20" i="1"/>
  <c r="E19" i="1"/>
  <c r="D19" i="1"/>
  <c r="F18" i="1"/>
  <c r="F17" i="1"/>
  <c r="F15" i="1"/>
  <c r="F12" i="1"/>
  <c r="F11" i="1"/>
  <c r="F10" i="1"/>
  <c r="F9" i="1"/>
  <c r="F8" i="1"/>
  <c r="F7" i="1"/>
  <c r="E73" i="1" l="1"/>
  <c r="F73" i="1"/>
  <c r="F48" i="1"/>
  <c r="F32" i="1"/>
  <c r="F50" i="1"/>
  <c r="F63" i="1"/>
  <c r="F27" i="1"/>
  <c r="F29" i="1"/>
  <c r="F16" i="1"/>
  <c r="F39" i="1"/>
  <c r="F55" i="1"/>
  <c r="F60" i="1"/>
  <c r="F19" i="1"/>
</calcChain>
</file>

<file path=xl/sharedStrings.xml><?xml version="1.0" encoding="utf-8"?>
<sst xmlns="http://schemas.openxmlformats.org/spreadsheetml/2006/main" count="136" uniqueCount="97">
  <si>
    <t xml:space="preserve"> </t>
  </si>
  <si>
    <t>АДМИНИСТРАЦИЯ ГОРОДСКОГО ОКРУГА КОТЕЛЬНИКИ МОСКОВСКОЙ ОБЛАСТИ</t>
  </si>
  <si>
    <t>Наименование</t>
  </si>
  <si>
    <t>Плановые назначения</t>
  </si>
  <si>
    <t>Ожидаемое исполнение</t>
  </si>
  <si>
    <t>% исполнения</t>
  </si>
  <si>
    <t>Подпрограмма "Дошкольное образование"</t>
  </si>
  <si>
    <t>Подпрограмма "Общее образование"</t>
  </si>
  <si>
    <t>Подпрограмма "Доступная среда"</t>
  </si>
  <si>
    <t>Подпрограмма "Развитие архивного дела"</t>
  </si>
  <si>
    <t>Подпрограмма "Управление муниципальными финансами"</t>
  </si>
  <si>
    <t>ИТОГО</t>
  </si>
  <si>
    <t xml:space="preserve">Начальник управления финансов администрации городского округа Котельники Московской области </t>
  </si>
  <si>
    <t>Отчет о финансировании мероприятий целевых программ</t>
  </si>
  <si>
    <t>на &lt;НаДату&gt;</t>
  </si>
  <si>
    <t>Финансовый орган</t>
  </si>
  <si>
    <t>&lt;ФО&gt;</t>
  </si>
  <si>
    <t>Код цел. программы.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Код мероприятия</t>
  </si>
  <si>
    <t>Раздел, подраздел</t>
  </si>
  <si>
    <t>Фактически исполнено</t>
  </si>
  <si>
    <t xml:space="preserve">% 
выпол
нения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</si>
  <si>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</si>
  <si>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</si>
  <si>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</si>
  <si>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&lt;csr1Name&gt;</t>
  </si>
  <si>
    <t>&lt;ПлановыеНазначения&gt;</t>
  </si>
  <si>
    <t>&lt;ФактическиИсполнено&gt;</t>
  </si>
  <si>
    <t>&lt;ПроцентВыполнения&gt;</t>
  </si>
  <si>
    <t>&lt;ФедБюджет&gt;</t>
  </si>
  <si>
    <t>&lt;ОблБюджет&gt;</t>
  </si>
  <si>
    <t>&lt;МестныйБюджет&gt;</t>
  </si>
  <si>
    <t>&lt;csr2Name&gt;</t>
  </si>
  <si>
    <t>&lt;csr3Name&gt;</t>
  </si>
  <si>
    <t>&lt;csr4&gt;</t>
  </si>
  <si>
    <t>&lt;csrName&gt;</t>
  </si>
  <si>
    <t>&lt;fkrStr&gt;</t>
  </si>
  <si>
    <t>Ожидаемое исполнение мероприятий муниципальных программ                                                                                                                                              городского округа Котельники Московской области</t>
  </si>
  <si>
    <t>Муниципальная программа  "Здравоохранение"</t>
  </si>
  <si>
    <t>Подпрограмма "Финансовое обеспечение системы организации медицинской помощи"</t>
  </si>
  <si>
    <t>Муниципальная программа "Культура"</t>
  </si>
  <si>
    <t>Подпрограмма "Развитие библиотечного дела"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</si>
  <si>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</si>
  <si>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</si>
  <si>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Подпрограмма "Развитие парков культуры и отдыха"</t>
  </si>
  <si>
    <t>Муниципальная программа "Образование"</t>
  </si>
  <si>
    <t>Муниципальная программа "Социальная защита населения"</t>
  </si>
  <si>
    <t>Подпрограмма "Развитие системы отдыха и оздоровления детей"</t>
  </si>
  <si>
    <t>Подпрограмма "Развитие и поддержка социально ориентированных некоммерческих организаций"</t>
  </si>
  <si>
    <t>Подпрограмма "Социальная поддержка граждан"</t>
  </si>
  <si>
    <t>Муниципальная программа "Спорт"</t>
  </si>
  <si>
    <t>Подпрограмма "Развитие физической культуры и спорта"</t>
  </si>
  <si>
    <t>Подпрограмма "Подготовка спортивного резерва"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</si>
  <si>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</si>
  <si>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</si>
  <si>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Муниципальная программа "Экология и окружающая среда"</t>
  </si>
  <si>
    <t>Подпрограмма "Охрана окружающей среды"</t>
  </si>
  <si>
    <t>Подпрограмма "Региональная программа в области обращения с отходами, в том числе с твердыми коммунальными отходами"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</si>
  <si>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</si>
  <si>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</si>
  <si>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</si>
  <si>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 Московской области"</t>
  </si>
  <si>
    <t>Подпрограмма "Обеспечение пожарной безопасности"</t>
  </si>
  <si>
    <t>Обеспечивающая подпрограмма</t>
  </si>
  <si>
    <t xml:space="preserve">Муниципальная программа "Жилище" </t>
  </si>
  <si>
    <t>Подпрограмма "Обеспечение жильем молодых семей"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</si>
  <si>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</si>
  <si>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"Развитие инженерной инфраструктуры и энергоэффективности"</t>
  </si>
  <si>
    <t>Подпрограмма "Создание условий для обеспечения качественными коммунальными услугами"</t>
  </si>
  <si>
    <t>Муниципальная программа «Предпринимательство»</t>
  </si>
  <si>
    <t>Подпрограмма "Развитие малого и среднего предпринимательства"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</si>
  <si>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</si>
  <si>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</si>
  <si>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Подпрограмма "Совершенствование муниципальной службы Московской области"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</si>
  <si>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</si>
  <si>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</si>
  <si>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Подпрограмма "Эффективное местное самоуправление Московской области"</t>
  </si>
  <si>
    <t>Подпрограмма "Молодежь Подмосковья"</t>
  </si>
  <si>
    <t>Муниципальная программа "Развитие и функционирование дорожно-транспортного комплекса"</t>
  </si>
  <si>
    <t>Подпрограмма "Пассажирский транспорт общего пользования"</t>
  </si>
  <si>
    <t>Подпрограмма "Дороги Подмосковья"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</si>
  <si>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</si>
  <si>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услуг"</t>
  </si>
  <si>
    <t xml:space="preserve"> 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</si>
  <si>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Муниципальная программа "Архитектура и градостроительство"</t>
  </si>
  <si>
    <t>Подпрограмма "Реализация политики пространственного развития"</t>
  </si>
  <si>
    <t>Муниципальная программа "Формирование современной комфортной городской среды"</t>
  </si>
  <si>
    <t>Подпрограмма "Комфортная городская среда"</t>
  </si>
  <si>
    <t>Подпрограмма "Благоустройство территорий"</t>
  </si>
  <si>
    <t>Подпрограмма "Создание условий для обеспечения комфортного проживания жителей в многоквартирных домах"</t>
  </si>
  <si>
    <t>О.В. Матыцина</t>
  </si>
  <si>
    <t>За 2021 год</t>
  </si>
  <si>
    <t>Подпрограмма "Развитие образования в сфере культуры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</si>
  <si>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</si>
  <si>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"Улучшение жилищных условий отдельных категорий многодетных семей"</t>
  </si>
  <si>
    <t>Подпрограмма "Системы водоотведения"</t>
  </si>
  <si>
    <t>Подпрограмма "Энергосбережение и повышение энергетической эффективности"</t>
  </si>
  <si>
    <t>Подпрограмма "Разработка Генерального плана развития городского округа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</si>
</sst>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&quot;&quot;#0.00"/>
  </numFmts>
  <fonts count="10" x14ac:knownFonts="1">
    <font>
      <sz val="10"/>
      <name val="Arial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0" fontId="0" fillId="2" borderId="0" xfId="0" applyFill="1"/>
    <xf numFmtId="165" fontId="2" fillId="2" borderId="2" xfId="0" applyNumberFormat="1" applyFont="1" applyFill="1" applyBorder="1" applyAlignment="1">
      <alignment horizontal="right" vertical="center"/>
    </xf>
    <xf numFmtId="0" fontId="4" fillId="2" borderId="0" xfId="0" applyFont="1" applyFill="1"/>
    <xf numFmtId="165" fontId="2" fillId="0" borderId="2" xfId="0" applyNumberFormat="1" applyFont="1" applyBorder="1" applyAlignment="1">
      <alignment horizontal="right" vertical="center"/>
    </xf>
    <xf numFmtId="0" fontId="5" fillId="2" borderId="0" xfId="0" applyFont="1" applyFill="1"/>
    <xf numFmtId="165" fontId="1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166" fontId="9" fillId="0" borderId="2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0" fontId="0" fillId="3" borderId="0" xfId="0" applyFill="1"/>
    <xf numFmtId="0" fontId="2" fillId="3" borderId="0" xfId="0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right" vertical="center"/>
    </xf>
    <xf numFmtId="165" fontId="1" fillId="4" borderId="2" xfId="0" applyNumberFormat="1" applyFont="1" applyFill="1" applyBorder="1" applyAlignment="1">
      <alignment horizontal="right" vertical="center"/>
    </xf>
    <xf numFmtId="0" fontId="0" fillId="4" borderId="0" xfId="0" applyFill="1"/>
    <xf numFmtId="4" fontId="2" fillId="4" borderId="2" xfId="0" applyNumberFormat="1" applyFont="1" applyFill="1" applyBorder="1" applyAlignment="1">
      <alignment horizontal="right" vertical="center"/>
    </xf>
    <xf numFmtId="165" fontId="2" fillId="4" borderId="2" xfId="0" applyNumberFormat="1" applyFont="1" applyFill="1" applyBorder="1" applyAlignment="1">
      <alignment horizontal="right" vertical="center"/>
    </xf>
    <xf numFmtId="0" fontId="4" fillId="4" borderId="0" xfId="0" applyFont="1" applyFill="1"/>
    <xf numFmtId="4" fontId="2" fillId="3" borderId="2" xfId="0" applyNumberFormat="1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2" fillId="4" borderId="5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view="pageBreakPreview" zoomScaleNormal="100" zoomScaleSheetLayoutView="100" workbookViewId="0">
      <selection activeCell="J6" sqref="J6"/>
    </sheetView>
  </sheetViews>
  <sheetFormatPr defaultRowHeight="12.75" x14ac:dyDescent="0.2"/>
  <cols>
    <col min="1" max="1" width="19.5703125" customWidth="1"/>
    <col min="2" max="2" width="10.85546875" customWidth="1"/>
    <col min="3" max="3" width="43.140625" customWidth="1"/>
    <col min="4" max="4" width="19" style="1" customWidth="1"/>
    <col min="5" max="5" width="19.28515625" style="1" customWidth="1"/>
    <col min="6" max="6" width="15.7109375" customWidth="1"/>
    <col min="7" max="7" width="6" customWidth="1"/>
    <col min="8" max="8" width="22.140625" customWidth="1"/>
    <col min="9" max="1025" width="8.7109375" customWidth="1"/>
  </cols>
  <sheetData>
    <row r="1" spans="1:8" s="28" customFormat="1" ht="35.25" customHeight="1" x14ac:dyDescent="0.2">
      <c r="A1" s="62" t="s">
        <v>36</v>
      </c>
      <c r="B1" s="62"/>
      <c r="C1" s="62"/>
      <c r="D1" s="62"/>
      <c r="E1" s="62"/>
      <c r="F1" s="62"/>
    </row>
    <row r="2" spans="1:8" s="28" customFormat="1" ht="16.5" customHeight="1" x14ac:dyDescent="0.2">
      <c r="A2" s="63" t="s">
        <v>90</v>
      </c>
      <c r="B2" s="63"/>
      <c r="C2" s="63"/>
      <c r="D2" s="63"/>
      <c r="E2" s="63"/>
      <c r="F2" s="63"/>
    </row>
    <row r="3" spans="1:8" s="28" customFormat="1" ht="18.75" x14ac:dyDescent="0.2">
      <c r="A3" s="29" t="s">
        <v>0</v>
      </c>
      <c r="B3" s="29"/>
      <c r="C3" s="29"/>
      <c r="D3" s="30"/>
      <c r="E3" s="30"/>
      <c r="F3" s="29"/>
    </row>
    <row r="4" spans="1:8" s="28" customFormat="1" ht="15" customHeight="1" x14ac:dyDescent="0.2">
      <c r="A4" s="29"/>
      <c r="B4" s="64" t="s">
        <v>1</v>
      </c>
      <c r="C4" s="64"/>
      <c r="D4" s="64"/>
      <c r="E4" s="64"/>
      <c r="F4" s="64"/>
    </row>
    <row r="5" spans="1:8" s="28" customFormat="1" ht="18.75" x14ac:dyDescent="0.2">
      <c r="A5" s="31" t="s">
        <v>0</v>
      </c>
      <c r="B5" s="31"/>
      <c r="C5" s="31"/>
      <c r="D5" s="32"/>
      <c r="E5" s="32"/>
      <c r="F5" s="31"/>
    </row>
    <row r="6" spans="1:8" s="28" customFormat="1" ht="72.400000000000006" customHeight="1" x14ac:dyDescent="0.2">
      <c r="A6" s="65" t="s">
        <v>2</v>
      </c>
      <c r="B6" s="65"/>
      <c r="C6" s="65"/>
      <c r="D6" s="33" t="s">
        <v>3</v>
      </c>
      <c r="E6" s="34" t="s">
        <v>4</v>
      </c>
      <c r="F6" s="35" t="s">
        <v>5</v>
      </c>
    </row>
    <row r="7" spans="1:8" s="38" customFormat="1" ht="28.5" customHeight="1" x14ac:dyDescent="0.2">
      <c r="A7" s="66" t="s">
        <v>37</v>
      </c>
      <c r="B7" s="66"/>
      <c r="C7" s="66"/>
      <c r="D7" s="36">
        <f>D8</f>
        <v>5316</v>
      </c>
      <c r="E7" s="36">
        <f>E8</f>
        <v>5316</v>
      </c>
      <c r="F7" s="37">
        <f t="shared" ref="F7:F23" si="0">E7/D7*100</f>
        <v>100</v>
      </c>
    </row>
    <row r="8" spans="1:8" s="41" customFormat="1" ht="36.75" customHeight="1" x14ac:dyDescent="0.2">
      <c r="A8" s="58" t="s">
        <v>38</v>
      </c>
      <c r="B8" s="58"/>
      <c r="C8" s="58"/>
      <c r="D8" s="39">
        <v>5316</v>
      </c>
      <c r="E8" s="39">
        <v>5316</v>
      </c>
      <c r="F8" s="40">
        <f t="shared" si="0"/>
        <v>100</v>
      </c>
    </row>
    <row r="9" spans="1:8" s="38" customFormat="1" ht="27.75" customHeight="1" x14ac:dyDescent="0.2">
      <c r="A9" s="67" t="s">
        <v>39</v>
      </c>
      <c r="B9" s="67"/>
      <c r="C9" s="67"/>
      <c r="D9" s="36">
        <f>D10+D11+D12+D13+D14+D15</f>
        <v>117197.24</v>
      </c>
      <c r="E9" s="36">
        <f>E10+E11+E12+E13+E14+E15</f>
        <v>117197.24</v>
      </c>
      <c r="F9" s="37">
        <f t="shared" si="0"/>
        <v>100</v>
      </c>
      <c r="H9" s="74"/>
    </row>
    <row r="10" spans="1:8" s="41" customFormat="1" ht="21.75" customHeight="1" x14ac:dyDescent="0.2">
      <c r="A10" s="58" t="s">
        <v>40</v>
      </c>
      <c r="B10" s="58"/>
      <c r="C10" s="58"/>
      <c r="D10" s="39">
        <v>11573.37</v>
      </c>
      <c r="E10" s="39">
        <v>11573.37</v>
      </c>
      <c r="F10" s="40">
        <f t="shared" si="0"/>
        <v>100</v>
      </c>
    </row>
    <row r="11" spans="1:8" s="41" customFormat="1" ht="60" customHeight="1" x14ac:dyDescent="0.2">
      <c r="A11" s="58" t="s">
        <v>41</v>
      </c>
      <c r="B11" s="58"/>
      <c r="C11" s="58"/>
      <c r="D11" s="39">
        <v>63530.63</v>
      </c>
      <c r="E11" s="39">
        <v>63530.63</v>
      </c>
      <c r="F11" s="40">
        <f t="shared" si="0"/>
        <v>100</v>
      </c>
    </row>
    <row r="12" spans="1:8" s="41" customFormat="1" ht="57" customHeight="1" x14ac:dyDescent="0.2">
      <c r="A12" s="58" t="s">
        <v>42</v>
      </c>
      <c r="B12" s="58"/>
      <c r="C12" s="58"/>
      <c r="D12" s="42">
        <v>4112</v>
      </c>
      <c r="E12" s="42">
        <v>4112</v>
      </c>
      <c r="F12" s="43">
        <f t="shared" si="0"/>
        <v>100</v>
      </c>
    </row>
    <row r="13" spans="1:8" s="41" customFormat="1" ht="39" customHeight="1" x14ac:dyDescent="0.2">
      <c r="A13" s="59" t="s">
        <v>91</v>
      </c>
      <c r="B13" s="53"/>
      <c r="C13" s="54"/>
      <c r="D13" s="42">
        <v>32035.5</v>
      </c>
      <c r="E13" s="42">
        <v>32035.5</v>
      </c>
      <c r="F13" s="43">
        <f t="shared" si="0"/>
        <v>100</v>
      </c>
    </row>
    <row r="14" spans="1:8" s="41" customFormat="1" ht="30" customHeight="1" x14ac:dyDescent="0.2">
      <c r="A14" s="59" t="s">
        <v>9</v>
      </c>
      <c r="B14" s="60"/>
      <c r="C14" s="61"/>
      <c r="D14" s="42">
        <v>1677.74</v>
      </c>
      <c r="E14" s="42">
        <v>1677.74</v>
      </c>
      <c r="F14" s="43">
        <f t="shared" si="0"/>
        <v>100</v>
      </c>
    </row>
    <row r="15" spans="1:8" s="41" customFormat="1" ht="28.5" customHeight="1" x14ac:dyDescent="0.2">
      <c r="A15" s="58" t="s">
        <v>43</v>
      </c>
      <c r="B15" s="58"/>
      <c r="C15" s="58"/>
      <c r="D15" s="39">
        <v>4268</v>
      </c>
      <c r="E15" s="39">
        <v>4268</v>
      </c>
      <c r="F15" s="40">
        <f t="shared" si="0"/>
        <v>100</v>
      </c>
    </row>
    <row r="16" spans="1:8" s="3" customFormat="1" ht="24.75" customHeight="1" x14ac:dyDescent="0.2">
      <c r="A16" s="56" t="s">
        <v>44</v>
      </c>
      <c r="B16" s="56"/>
      <c r="C16" s="56"/>
      <c r="D16" s="23">
        <f>D17+D18</f>
        <v>697381.48</v>
      </c>
      <c r="E16" s="23">
        <f>E17+E18</f>
        <v>645395.55000000005</v>
      </c>
      <c r="F16" s="2">
        <f t="shared" si="0"/>
        <v>92.545553403569031</v>
      </c>
    </row>
    <row r="17" spans="1:8" s="5" customFormat="1" ht="32.25" customHeight="1" x14ac:dyDescent="0.2">
      <c r="A17" s="55" t="s">
        <v>6</v>
      </c>
      <c r="B17" s="55"/>
      <c r="C17" s="55"/>
      <c r="D17" s="24">
        <v>403480.2</v>
      </c>
      <c r="E17" s="24">
        <v>373047.4</v>
      </c>
      <c r="F17" s="4">
        <f t="shared" si="0"/>
        <v>92.457424180913961</v>
      </c>
    </row>
    <row r="18" spans="1:8" s="5" customFormat="1" ht="22.15" customHeight="1" x14ac:dyDescent="0.2">
      <c r="A18" s="55" t="s">
        <v>7</v>
      </c>
      <c r="B18" s="55"/>
      <c r="C18" s="55"/>
      <c r="D18" s="24">
        <v>293901.28000000003</v>
      </c>
      <c r="E18" s="24">
        <v>272348.15000000002</v>
      </c>
      <c r="F18" s="4">
        <f t="shared" si="0"/>
        <v>92.666540955520844</v>
      </c>
    </row>
    <row r="19" spans="1:8" s="7" customFormat="1" ht="37.5" customHeight="1" x14ac:dyDescent="0.2">
      <c r="A19" s="56" t="s">
        <v>45</v>
      </c>
      <c r="B19" s="56"/>
      <c r="C19" s="56"/>
      <c r="D19" s="26">
        <f>D20+D21+D22+D23</f>
        <v>33152.720000000001</v>
      </c>
      <c r="E19" s="26">
        <f>E20+E21+E22+E23</f>
        <v>31651.4</v>
      </c>
      <c r="F19" s="2">
        <f t="shared" si="0"/>
        <v>95.471502790721246</v>
      </c>
    </row>
    <row r="20" spans="1:8" s="7" customFormat="1" ht="22.15" customHeight="1" x14ac:dyDescent="0.2">
      <c r="A20" s="55" t="s">
        <v>48</v>
      </c>
      <c r="B20" s="55"/>
      <c r="C20" s="55"/>
      <c r="D20" s="24">
        <v>24314.13</v>
      </c>
      <c r="E20" s="24">
        <v>22819</v>
      </c>
      <c r="F20" s="4">
        <f t="shared" si="0"/>
        <v>93.850777305213057</v>
      </c>
      <c r="G20" s="5"/>
      <c r="H20" s="5"/>
    </row>
    <row r="21" spans="1:8" s="7" customFormat="1" ht="22.15" customHeight="1" x14ac:dyDescent="0.2">
      <c r="A21" s="55" t="s">
        <v>8</v>
      </c>
      <c r="B21" s="55"/>
      <c r="C21" s="55"/>
      <c r="D21" s="24">
        <v>1543.59</v>
      </c>
      <c r="E21" s="24">
        <v>1537.4</v>
      </c>
      <c r="F21" s="4">
        <f t="shared" si="0"/>
        <v>99.598986777576954</v>
      </c>
      <c r="G21" s="5"/>
      <c r="H21" s="5"/>
    </row>
    <row r="22" spans="1:8" s="7" customFormat="1" ht="38.25" customHeight="1" x14ac:dyDescent="0.2">
      <c r="A22" s="55" t="s">
        <v>46</v>
      </c>
      <c r="B22" s="55"/>
      <c r="C22" s="55"/>
      <c r="D22" s="24">
        <v>7095</v>
      </c>
      <c r="E22" s="24">
        <v>7095</v>
      </c>
      <c r="F22" s="4">
        <f t="shared" si="0"/>
        <v>100</v>
      </c>
      <c r="G22" s="5"/>
      <c r="H22" s="5"/>
    </row>
    <row r="23" spans="1:8" s="7" customFormat="1" ht="39" customHeight="1" x14ac:dyDescent="0.2">
      <c r="A23" s="55" t="s">
        <v>47</v>
      </c>
      <c r="B23" s="55"/>
      <c r="C23" s="55"/>
      <c r="D23" s="24">
        <v>200</v>
      </c>
      <c r="E23" s="24">
        <v>200</v>
      </c>
      <c r="F23" s="4">
        <f t="shared" si="0"/>
        <v>100</v>
      </c>
      <c r="G23" s="5"/>
      <c r="H23" s="5"/>
    </row>
    <row r="24" spans="1:8" s="3" customFormat="1" ht="30.75" customHeight="1" x14ac:dyDescent="0.2">
      <c r="A24" s="56" t="s">
        <v>49</v>
      </c>
      <c r="B24" s="56"/>
      <c r="C24" s="56"/>
      <c r="D24" s="26">
        <f>D25+D26</f>
        <v>142195</v>
      </c>
      <c r="E24" s="26">
        <f>E25+E26</f>
        <v>142195</v>
      </c>
      <c r="F24" s="2">
        <v>100</v>
      </c>
    </row>
    <row r="25" spans="1:8" s="5" customFormat="1" ht="27" customHeight="1" x14ac:dyDescent="0.2">
      <c r="A25" s="55" t="s">
        <v>50</v>
      </c>
      <c r="B25" s="55"/>
      <c r="C25" s="55"/>
      <c r="D25" s="24">
        <v>33564</v>
      </c>
      <c r="E25" s="24">
        <v>33564</v>
      </c>
      <c r="F25" s="4">
        <f t="shared" ref="F25:F65" si="1">E25/D25*100</f>
        <v>100</v>
      </c>
    </row>
    <row r="26" spans="1:8" s="5" customFormat="1" ht="30" customHeight="1" x14ac:dyDescent="0.2">
      <c r="A26" s="55" t="s">
        <v>51</v>
      </c>
      <c r="B26" s="55"/>
      <c r="C26" s="55"/>
      <c r="D26" s="24">
        <v>108631</v>
      </c>
      <c r="E26" s="24">
        <v>108631</v>
      </c>
      <c r="F26" s="4">
        <f t="shared" si="1"/>
        <v>100</v>
      </c>
    </row>
    <row r="27" spans="1:8" s="3" customFormat="1" ht="40.5" customHeight="1" x14ac:dyDescent="0.2">
      <c r="A27" s="56" t="s">
        <v>52</v>
      </c>
      <c r="B27" s="56"/>
      <c r="C27" s="56"/>
      <c r="D27" s="23">
        <f>D28</f>
        <v>872.74</v>
      </c>
      <c r="E27" s="23">
        <f>E28</f>
        <v>872.74</v>
      </c>
      <c r="F27" s="2">
        <f t="shared" si="1"/>
        <v>100</v>
      </c>
    </row>
    <row r="28" spans="1:8" s="5" customFormat="1" ht="40.5" customHeight="1" x14ac:dyDescent="0.2">
      <c r="A28" s="55" t="s">
        <v>53</v>
      </c>
      <c r="B28" s="55"/>
      <c r="C28" s="55"/>
      <c r="D28" s="24">
        <v>872.74</v>
      </c>
      <c r="E28" s="24">
        <v>872.74</v>
      </c>
      <c r="F28" s="4">
        <f t="shared" si="1"/>
        <v>100</v>
      </c>
    </row>
    <row r="29" spans="1:8" s="3" customFormat="1" ht="38.25" customHeight="1" x14ac:dyDescent="0.2">
      <c r="A29" s="56" t="s">
        <v>54</v>
      </c>
      <c r="B29" s="56"/>
      <c r="C29" s="56"/>
      <c r="D29" s="23">
        <f>D30+D31</f>
        <v>2822.5</v>
      </c>
      <c r="E29" s="23">
        <f>E30+E31</f>
        <v>2607.5</v>
      </c>
      <c r="F29" s="2">
        <f t="shared" si="1"/>
        <v>92.382639503985828</v>
      </c>
    </row>
    <row r="30" spans="1:8" s="5" customFormat="1" ht="26.25" customHeight="1" x14ac:dyDescent="0.2">
      <c r="A30" s="55" t="s">
        <v>55</v>
      </c>
      <c r="B30" s="55"/>
      <c r="C30" s="55"/>
      <c r="D30" s="24">
        <v>530</v>
      </c>
      <c r="E30" s="24">
        <v>530</v>
      </c>
      <c r="F30" s="4">
        <f t="shared" si="1"/>
        <v>100</v>
      </c>
    </row>
    <row r="31" spans="1:8" s="5" customFormat="1" ht="57.75" customHeight="1" x14ac:dyDescent="0.2">
      <c r="A31" s="57" t="s">
        <v>56</v>
      </c>
      <c r="B31" s="53"/>
      <c r="C31" s="54"/>
      <c r="D31" s="24">
        <v>2292.5</v>
      </c>
      <c r="E31" s="24">
        <v>2077.5</v>
      </c>
      <c r="F31" s="4">
        <f t="shared" si="1"/>
        <v>90.621592148309702</v>
      </c>
    </row>
    <row r="32" spans="1:8" s="3" customFormat="1" ht="57.75" customHeight="1" x14ac:dyDescent="0.2">
      <c r="A32" s="56" t="s">
        <v>57</v>
      </c>
      <c r="B32" s="56"/>
      <c r="C32" s="56"/>
      <c r="D32" s="26">
        <f>D33+D34+D35+D36+D37+D38</f>
        <v>35902.92</v>
      </c>
      <c r="E32" s="26">
        <f>E33+E34+E35+E36+E37+E38</f>
        <v>35543.89</v>
      </c>
      <c r="F32" s="8">
        <f t="shared" si="1"/>
        <v>98.999997771768989</v>
      </c>
    </row>
    <row r="33" spans="1:6" s="5" customFormat="1" ht="36" customHeight="1" x14ac:dyDescent="0.2">
      <c r="A33" s="55" t="s">
        <v>58</v>
      </c>
      <c r="B33" s="55"/>
      <c r="C33" s="55"/>
      <c r="D33" s="24">
        <v>14253.1</v>
      </c>
      <c r="E33" s="24">
        <v>14253.1</v>
      </c>
      <c r="F33" s="4">
        <f t="shared" si="1"/>
        <v>100</v>
      </c>
    </row>
    <row r="34" spans="1:6" s="5" customFormat="1" ht="61.5" customHeight="1" x14ac:dyDescent="0.2">
      <c r="A34" s="55" t="s">
        <v>59</v>
      </c>
      <c r="B34" s="55"/>
      <c r="C34" s="55"/>
      <c r="D34" s="24">
        <v>1378.08</v>
      </c>
      <c r="E34" s="24">
        <v>1378.08</v>
      </c>
      <c r="F34" s="4">
        <f t="shared" si="1"/>
        <v>100</v>
      </c>
    </row>
    <row r="35" spans="1:6" s="5" customFormat="1" ht="60" customHeight="1" x14ac:dyDescent="0.2">
      <c r="A35" s="55" t="s">
        <v>60</v>
      </c>
      <c r="B35" s="55"/>
      <c r="C35" s="55"/>
      <c r="D35" s="24">
        <v>554.32000000000005</v>
      </c>
      <c r="E35" s="24">
        <v>554.32000000000005</v>
      </c>
      <c r="F35" s="4">
        <f t="shared" si="1"/>
        <v>100</v>
      </c>
    </row>
    <row r="36" spans="1:6" s="5" customFormat="1" ht="25.5" customHeight="1" x14ac:dyDescent="0.2">
      <c r="A36" s="55" t="s">
        <v>61</v>
      </c>
      <c r="B36" s="55"/>
      <c r="C36" s="55"/>
      <c r="D36" s="24">
        <v>421.5</v>
      </c>
      <c r="E36" s="24">
        <v>421.5</v>
      </c>
      <c r="F36" s="4">
        <f t="shared" si="1"/>
        <v>100</v>
      </c>
    </row>
    <row r="37" spans="1:6" s="5" customFormat="1" ht="25.5" customHeight="1" x14ac:dyDescent="0.2">
      <c r="A37" s="55" t="s">
        <v>62</v>
      </c>
      <c r="B37" s="55"/>
      <c r="C37" s="55"/>
      <c r="D37" s="24">
        <v>18814</v>
      </c>
      <c r="E37" s="24">
        <v>18814</v>
      </c>
      <c r="F37" s="4">
        <f t="shared" si="1"/>
        <v>100</v>
      </c>
    </row>
    <row r="38" spans="1:6" s="5" customFormat="1" ht="51.75" customHeight="1" x14ac:dyDescent="0.2">
      <c r="A38" s="57" t="s">
        <v>92</v>
      </c>
      <c r="B38" s="53"/>
      <c r="C38" s="54"/>
      <c r="D38" s="24">
        <v>481.92</v>
      </c>
      <c r="E38" s="24">
        <v>122.89</v>
      </c>
      <c r="F38" s="4">
        <f t="shared" si="1"/>
        <v>25.500083001328022</v>
      </c>
    </row>
    <row r="39" spans="1:6" s="3" customFormat="1" ht="30.75" customHeight="1" x14ac:dyDescent="0.2">
      <c r="A39" s="56" t="s">
        <v>63</v>
      </c>
      <c r="B39" s="56"/>
      <c r="C39" s="56"/>
      <c r="D39" s="26">
        <f>D40+D41+D42</f>
        <v>52189.8</v>
      </c>
      <c r="E39" s="26">
        <f>E40+E41+E42</f>
        <v>52189.8</v>
      </c>
      <c r="F39" s="8">
        <f t="shared" si="1"/>
        <v>100</v>
      </c>
    </row>
    <row r="40" spans="1:6" s="5" customFormat="1" ht="41.25" customHeight="1" x14ac:dyDescent="0.2">
      <c r="A40" s="55" t="s">
        <v>93</v>
      </c>
      <c r="B40" s="55"/>
      <c r="C40" s="55"/>
      <c r="D40" s="24">
        <v>18196</v>
      </c>
      <c r="E40" s="24">
        <v>18196</v>
      </c>
      <c r="F40" s="4">
        <f t="shared" si="1"/>
        <v>100</v>
      </c>
    </row>
    <row r="41" spans="1:6" s="5" customFormat="1" ht="27.75" customHeight="1" x14ac:dyDescent="0.2">
      <c r="A41" s="55" t="s">
        <v>64</v>
      </c>
      <c r="B41" s="55"/>
      <c r="C41" s="55"/>
      <c r="D41" s="24">
        <v>1227.8</v>
      </c>
      <c r="E41" s="24">
        <v>1227.8</v>
      </c>
      <c r="F41" s="4">
        <f t="shared" si="1"/>
        <v>100</v>
      </c>
    </row>
    <row r="42" spans="1:6" s="5" customFormat="1" ht="51.75" customHeight="1" x14ac:dyDescent="0.2">
      <c r="A42" s="55" t="s">
        <v>65</v>
      </c>
      <c r="B42" s="55"/>
      <c r="C42" s="55"/>
      <c r="D42" s="24">
        <v>32766</v>
      </c>
      <c r="E42" s="24">
        <v>32766</v>
      </c>
      <c r="F42" s="4">
        <f t="shared" si="1"/>
        <v>100</v>
      </c>
    </row>
    <row r="43" spans="1:6" s="3" customFormat="1" ht="47.25" customHeight="1" x14ac:dyDescent="0.2">
      <c r="A43" s="56" t="s">
        <v>66</v>
      </c>
      <c r="B43" s="56"/>
      <c r="C43" s="56"/>
      <c r="D43" s="23">
        <f>D44+D45+D46+D47</f>
        <v>23816.48</v>
      </c>
      <c r="E43" s="23">
        <f>E44+E45+E46+E47</f>
        <v>23616.48</v>
      </c>
      <c r="F43" s="2">
        <f>E43/D43*100</f>
        <v>99.160245342720671</v>
      </c>
    </row>
    <row r="44" spans="1:6" s="3" customFormat="1" ht="33" customHeight="1" x14ac:dyDescent="0.2">
      <c r="A44" s="57" t="s">
        <v>94</v>
      </c>
      <c r="B44" s="72"/>
      <c r="C44" s="73"/>
      <c r="D44" s="24">
        <v>200</v>
      </c>
      <c r="E44" s="24">
        <v>200</v>
      </c>
      <c r="F44" s="4">
        <v>100</v>
      </c>
    </row>
    <row r="45" spans="1:6" s="5" customFormat="1" ht="41.25" customHeight="1" x14ac:dyDescent="0.2">
      <c r="A45" s="55" t="s">
        <v>67</v>
      </c>
      <c r="B45" s="55"/>
      <c r="C45" s="55"/>
      <c r="D45" s="24">
        <v>22560</v>
      </c>
      <c r="E45" s="24">
        <v>22360</v>
      </c>
      <c r="F45" s="4">
        <f t="shared" si="1"/>
        <v>99.113475177304963</v>
      </c>
    </row>
    <row r="46" spans="1:6" s="5" customFormat="1" ht="41.25" customHeight="1" x14ac:dyDescent="0.2">
      <c r="A46" s="57" t="s">
        <v>95</v>
      </c>
      <c r="B46" s="53"/>
      <c r="C46" s="54"/>
      <c r="D46" s="24">
        <v>81.22</v>
      </c>
      <c r="E46" s="24">
        <v>81.22</v>
      </c>
      <c r="F46" s="4">
        <f t="shared" si="1"/>
        <v>100</v>
      </c>
    </row>
    <row r="47" spans="1:6" s="5" customFormat="1" ht="30.75" customHeight="1" x14ac:dyDescent="0.2">
      <c r="A47" s="55" t="s">
        <v>62</v>
      </c>
      <c r="B47" s="55"/>
      <c r="C47" s="55"/>
      <c r="D47" s="24">
        <v>975.26</v>
      </c>
      <c r="E47" s="24">
        <v>975.26</v>
      </c>
      <c r="F47" s="4">
        <f t="shared" si="1"/>
        <v>100</v>
      </c>
    </row>
    <row r="48" spans="1:6" s="3" customFormat="1" ht="26.25" customHeight="1" x14ac:dyDescent="0.2">
      <c r="A48" s="56" t="s">
        <v>68</v>
      </c>
      <c r="B48" s="56"/>
      <c r="C48" s="56"/>
      <c r="D48" s="26">
        <f>D49</f>
        <v>500</v>
      </c>
      <c r="E48" s="26">
        <f>E49</f>
        <v>500</v>
      </c>
      <c r="F48" s="8">
        <f t="shared" si="1"/>
        <v>100</v>
      </c>
    </row>
    <row r="49" spans="1:7" s="5" customFormat="1" ht="44.25" customHeight="1" x14ac:dyDescent="0.2">
      <c r="A49" s="55" t="s">
        <v>69</v>
      </c>
      <c r="B49" s="55"/>
      <c r="C49" s="55"/>
      <c r="D49" s="25">
        <v>500</v>
      </c>
      <c r="E49" s="25">
        <v>500</v>
      </c>
      <c r="F49" s="6">
        <f t="shared" si="1"/>
        <v>100</v>
      </c>
    </row>
    <row r="50" spans="1:7" ht="37.5" customHeight="1" x14ac:dyDescent="0.2">
      <c r="A50" s="47" t="s">
        <v>70</v>
      </c>
      <c r="B50" s="47"/>
      <c r="C50" s="47"/>
      <c r="D50" s="26">
        <f>D51+D52+D53+D54</f>
        <v>326057.47000000003</v>
      </c>
      <c r="E50" s="26">
        <f>E51+E52+E53+E54</f>
        <v>309774.05</v>
      </c>
      <c r="F50" s="8">
        <f t="shared" si="1"/>
        <v>95.0059662795028</v>
      </c>
    </row>
    <row r="51" spans="1:7" s="9" customFormat="1" ht="35.25" customHeight="1" x14ac:dyDescent="0.2">
      <c r="A51" s="48" t="s">
        <v>71</v>
      </c>
      <c r="B51" s="48"/>
      <c r="C51" s="48"/>
      <c r="D51" s="25">
        <v>17483.97</v>
      </c>
      <c r="E51" s="25">
        <v>15419.22</v>
      </c>
      <c r="F51" s="6">
        <f t="shared" si="1"/>
        <v>88.190611171261438</v>
      </c>
    </row>
    <row r="52" spans="1:7" s="9" customFormat="1" ht="36" customHeight="1" x14ac:dyDescent="0.2">
      <c r="A52" s="48" t="s">
        <v>72</v>
      </c>
      <c r="B52" s="48"/>
      <c r="C52" s="48"/>
      <c r="D52" s="25">
        <v>368</v>
      </c>
      <c r="E52" s="25">
        <v>368</v>
      </c>
      <c r="F52" s="6">
        <f t="shared" si="1"/>
        <v>100</v>
      </c>
    </row>
    <row r="53" spans="1:7" s="9" customFormat="1" ht="32.25" customHeight="1" x14ac:dyDescent="0.2">
      <c r="A53" s="48" t="s">
        <v>10</v>
      </c>
      <c r="B53" s="48"/>
      <c r="C53" s="48"/>
      <c r="D53" s="25">
        <v>172.6</v>
      </c>
      <c r="E53" s="25">
        <v>172.6</v>
      </c>
      <c r="F53" s="6">
        <f t="shared" si="1"/>
        <v>100</v>
      </c>
    </row>
    <row r="54" spans="1:7" s="9" customFormat="1" ht="22.5" customHeight="1" x14ac:dyDescent="0.2">
      <c r="A54" s="48" t="s">
        <v>62</v>
      </c>
      <c r="B54" s="48"/>
      <c r="C54" s="48"/>
      <c r="D54" s="25">
        <v>308032.90000000002</v>
      </c>
      <c r="E54" s="25">
        <v>293814.23</v>
      </c>
      <c r="F54" s="6">
        <f t="shared" si="1"/>
        <v>95.384041769564206</v>
      </c>
    </row>
    <row r="55" spans="1:7" ht="78" customHeight="1" x14ac:dyDescent="0.2">
      <c r="A55" s="47" t="s">
        <v>73</v>
      </c>
      <c r="B55" s="47"/>
      <c r="C55" s="47"/>
      <c r="D55" s="26">
        <f>D56+D57+D58+D59</f>
        <v>25748.129999999997</v>
      </c>
      <c r="E55" s="26">
        <f>E56+E57+E58+E59</f>
        <v>24932.97</v>
      </c>
      <c r="F55" s="8">
        <f t="shared" si="1"/>
        <v>96.834100185139675</v>
      </c>
    </row>
    <row r="56" spans="1:7" s="9" customFormat="1" ht="54" customHeight="1" x14ac:dyDescent="0.2">
      <c r="A56" s="48" t="s">
        <v>74</v>
      </c>
      <c r="B56" s="48"/>
      <c r="C56" s="48"/>
      <c r="D56" s="25">
        <v>15881.28</v>
      </c>
      <c r="E56" s="25">
        <v>15816.12</v>
      </c>
      <c r="F56" s="6">
        <f t="shared" si="1"/>
        <v>99.589705615668251</v>
      </c>
    </row>
    <row r="57" spans="1:7" s="9" customFormat="1" ht="34.5" customHeight="1" x14ac:dyDescent="0.2">
      <c r="A57" s="48" t="s">
        <v>75</v>
      </c>
      <c r="B57" s="48"/>
      <c r="C57" s="48"/>
      <c r="D57" s="25">
        <v>1980</v>
      </c>
      <c r="E57" s="25">
        <v>1830</v>
      </c>
      <c r="F57" s="6">
        <f t="shared" si="1"/>
        <v>92.424242424242422</v>
      </c>
    </row>
    <row r="58" spans="1:7" s="9" customFormat="1" ht="24.75" customHeight="1" x14ac:dyDescent="0.2">
      <c r="A58" s="52" t="s">
        <v>76</v>
      </c>
      <c r="B58" s="53"/>
      <c r="C58" s="54"/>
      <c r="D58" s="25">
        <v>500</v>
      </c>
      <c r="E58" s="25">
        <v>300</v>
      </c>
      <c r="F58" s="6">
        <f t="shared" si="1"/>
        <v>60</v>
      </c>
    </row>
    <row r="59" spans="1:7" s="9" customFormat="1" ht="24.75" customHeight="1" x14ac:dyDescent="0.2">
      <c r="A59" s="52" t="s">
        <v>62</v>
      </c>
      <c r="B59" s="53"/>
      <c r="C59" s="54"/>
      <c r="D59" s="25">
        <v>7386.85</v>
      </c>
      <c r="E59" s="25">
        <v>6986.85</v>
      </c>
      <c r="F59" s="6">
        <f t="shared" si="1"/>
        <v>94.584971943385881</v>
      </c>
    </row>
    <row r="60" spans="1:7" s="9" customFormat="1" ht="43.5" customHeight="1" x14ac:dyDescent="0.2">
      <c r="A60" s="47" t="s">
        <v>77</v>
      </c>
      <c r="B60" s="47"/>
      <c r="C60" s="47"/>
      <c r="D60" s="26">
        <f>D61+D62</f>
        <v>41706.03</v>
      </c>
      <c r="E60" s="26">
        <f>E61+E62</f>
        <v>40406.03</v>
      </c>
      <c r="F60" s="8">
        <f t="shared" si="1"/>
        <v>96.882944744441033</v>
      </c>
    </row>
    <row r="61" spans="1:7" s="9" customFormat="1" ht="39" customHeight="1" x14ac:dyDescent="0.2">
      <c r="A61" s="48" t="s">
        <v>78</v>
      </c>
      <c r="B61" s="48"/>
      <c r="C61" s="48"/>
      <c r="D61" s="25">
        <v>900.03</v>
      </c>
      <c r="E61" s="25">
        <v>900.03</v>
      </c>
      <c r="F61" s="6">
        <f t="shared" si="1"/>
        <v>100</v>
      </c>
    </row>
    <row r="62" spans="1:7" s="9" customFormat="1" ht="30" customHeight="1" x14ac:dyDescent="0.2">
      <c r="A62" s="48" t="s">
        <v>79</v>
      </c>
      <c r="B62" s="48"/>
      <c r="C62" s="48"/>
      <c r="D62" s="25">
        <v>40806</v>
      </c>
      <c r="E62" s="25">
        <v>39506</v>
      </c>
      <c r="F62" s="6">
        <f t="shared" si="1"/>
        <v>96.814193991079748</v>
      </c>
    </row>
    <row r="63" spans="1:7" s="9" customFormat="1" ht="37.5" customHeight="1" x14ac:dyDescent="0.2">
      <c r="A63" s="47" t="s">
        <v>80</v>
      </c>
      <c r="B63" s="47"/>
      <c r="C63" s="47"/>
      <c r="D63" s="26">
        <f>D64+D65</f>
        <v>57783.38</v>
      </c>
      <c r="E63" s="26">
        <f>E64+E65</f>
        <v>57187.67</v>
      </c>
      <c r="F63" s="8">
        <f t="shared" si="1"/>
        <v>98.969063422735047</v>
      </c>
    </row>
    <row r="64" spans="1:7" s="9" customFormat="1" ht="111" customHeight="1" x14ac:dyDescent="0.2">
      <c r="A64" s="48" t="s">
        <v>81</v>
      </c>
      <c r="B64" s="48"/>
      <c r="C64" s="48"/>
      <c r="D64" s="25">
        <v>52871</v>
      </c>
      <c r="E64" s="25">
        <v>52871</v>
      </c>
      <c r="F64" s="6">
        <f t="shared" si="1"/>
        <v>100</v>
      </c>
      <c r="G64" s="10"/>
    </row>
    <row r="65" spans="1:7" s="9" customFormat="1" ht="72" customHeight="1" x14ac:dyDescent="0.2">
      <c r="A65" s="48" t="s">
        <v>82</v>
      </c>
      <c r="B65" s="48"/>
      <c r="C65" s="48"/>
      <c r="D65" s="25">
        <v>4912.38</v>
      </c>
      <c r="E65" s="25">
        <v>4316.67</v>
      </c>
      <c r="F65" s="6">
        <f t="shared" si="1"/>
        <v>87.873291561320571</v>
      </c>
      <c r="G65" s="10"/>
    </row>
    <row r="66" spans="1:7" s="9" customFormat="1" ht="57" customHeight="1" x14ac:dyDescent="0.2">
      <c r="A66" s="47" t="s">
        <v>83</v>
      </c>
      <c r="B66" s="47"/>
      <c r="C66" s="47"/>
      <c r="D66" s="26">
        <f>D67+D68</f>
        <v>5245.12</v>
      </c>
      <c r="E66" s="26">
        <f>E67+E68</f>
        <v>3081.12</v>
      </c>
      <c r="F66" s="8">
        <f>E66/D66*100</f>
        <v>58.74260264779452</v>
      </c>
    </row>
    <row r="67" spans="1:7" s="9" customFormat="1" ht="35.25" customHeight="1" x14ac:dyDescent="0.2">
      <c r="A67" s="52" t="s">
        <v>96</v>
      </c>
      <c r="B67" s="72"/>
      <c r="C67" s="73"/>
      <c r="D67" s="25">
        <v>4300</v>
      </c>
      <c r="E67" s="25">
        <v>2136</v>
      </c>
      <c r="F67" s="6">
        <f>E67/D67*100</f>
        <v>49.674418604651159</v>
      </c>
    </row>
    <row r="68" spans="1:7" s="9" customFormat="1" ht="36" customHeight="1" x14ac:dyDescent="0.2">
      <c r="A68" s="48" t="s">
        <v>84</v>
      </c>
      <c r="B68" s="48"/>
      <c r="C68" s="48"/>
      <c r="D68" s="25">
        <v>945.12</v>
      </c>
      <c r="E68" s="25">
        <v>945.12</v>
      </c>
      <c r="F68" s="6">
        <v>100</v>
      </c>
    </row>
    <row r="69" spans="1:7" s="9" customFormat="1" ht="36" customHeight="1" x14ac:dyDescent="0.2">
      <c r="A69" s="49" t="s">
        <v>85</v>
      </c>
      <c r="B69" s="50"/>
      <c r="C69" s="51"/>
      <c r="D69" s="26">
        <f>D70+D71+D72</f>
        <v>368072.48</v>
      </c>
      <c r="E69" s="26">
        <f>E70+E71+E72</f>
        <v>328203.21999999997</v>
      </c>
      <c r="F69" s="8">
        <f>E69/D69*100</f>
        <v>89.168095370781316</v>
      </c>
    </row>
    <row r="70" spans="1:7" s="9" customFormat="1" ht="36" customHeight="1" x14ac:dyDescent="0.2">
      <c r="A70" s="52" t="s">
        <v>86</v>
      </c>
      <c r="B70" s="53"/>
      <c r="C70" s="54"/>
      <c r="D70" s="25">
        <v>243938.65</v>
      </c>
      <c r="E70" s="25">
        <v>211355.1</v>
      </c>
      <c r="F70" s="6">
        <f>E70/D70*100</f>
        <v>86.642727587448732</v>
      </c>
    </row>
    <row r="71" spans="1:7" s="9" customFormat="1" ht="36" customHeight="1" x14ac:dyDescent="0.2">
      <c r="A71" s="52" t="s">
        <v>87</v>
      </c>
      <c r="B71" s="53"/>
      <c r="C71" s="54"/>
      <c r="D71" s="25">
        <v>121424.43</v>
      </c>
      <c r="E71" s="25">
        <v>114415</v>
      </c>
      <c r="F71" s="6">
        <f>E71/D71*100</f>
        <v>94.227331353336396</v>
      </c>
    </row>
    <row r="72" spans="1:7" s="9" customFormat="1" ht="58.5" customHeight="1" x14ac:dyDescent="0.2">
      <c r="A72" s="52" t="s">
        <v>88</v>
      </c>
      <c r="B72" s="53"/>
      <c r="C72" s="54"/>
      <c r="D72" s="25">
        <v>2709.4</v>
      </c>
      <c r="E72" s="25">
        <v>2433.12</v>
      </c>
      <c r="F72" s="6">
        <f>E72/D72*100</f>
        <v>89.802908393002127</v>
      </c>
    </row>
    <row r="73" spans="1:7" ht="18.75" x14ac:dyDescent="0.3">
      <c r="A73" s="44" t="s">
        <v>11</v>
      </c>
      <c r="B73" s="44"/>
      <c r="C73" s="44"/>
      <c r="D73" s="27">
        <v>1936883.68</v>
      </c>
      <c r="E73" s="27">
        <f>E69+E66+E63+E60+E55+E50+E48+E43+E39+E32+E29+E27+E24+E19+E16+E9+E7</f>
        <v>1820670.66</v>
      </c>
      <c r="F73" s="8">
        <f>E73/D73*100</f>
        <v>94.000000041303451</v>
      </c>
    </row>
    <row r="76" spans="1:7" ht="36.75" customHeight="1" x14ac:dyDescent="0.3">
      <c r="A76" s="45" t="s">
        <v>12</v>
      </c>
      <c r="B76" s="45"/>
      <c r="C76" s="45"/>
      <c r="D76" s="11"/>
      <c r="E76" s="46" t="s">
        <v>89</v>
      </c>
      <c r="F76" s="46"/>
    </row>
  </sheetData>
  <mergeCells count="73">
    <mergeCell ref="A38:C38"/>
    <mergeCell ref="A44:C44"/>
    <mergeCell ref="A46:C46"/>
    <mergeCell ref="A67:C67"/>
    <mergeCell ref="A14:C14"/>
    <mergeCell ref="A1:F1"/>
    <mergeCell ref="A2:F2"/>
    <mergeCell ref="B4:F4"/>
    <mergeCell ref="A6:C6"/>
    <mergeCell ref="A7:C7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4:C34"/>
    <mergeCell ref="A35:C35"/>
    <mergeCell ref="A36:C36"/>
    <mergeCell ref="A37:C37"/>
    <mergeCell ref="A29:C29"/>
    <mergeCell ref="A30:C30"/>
    <mergeCell ref="A32:C32"/>
    <mergeCell ref="A33:C33"/>
    <mergeCell ref="A31:C31"/>
    <mergeCell ref="A45:C45"/>
    <mergeCell ref="A47:C47"/>
    <mergeCell ref="A48:C48"/>
    <mergeCell ref="A39:C39"/>
    <mergeCell ref="A40:C40"/>
    <mergeCell ref="A41:C41"/>
    <mergeCell ref="A42:C42"/>
    <mergeCell ref="A43:C43"/>
    <mergeCell ref="A53:C53"/>
    <mergeCell ref="A54:C54"/>
    <mergeCell ref="A55:C55"/>
    <mergeCell ref="A56:C56"/>
    <mergeCell ref="A49:C49"/>
    <mergeCell ref="A50:C50"/>
    <mergeCell ref="A51:C51"/>
    <mergeCell ref="A52:C52"/>
    <mergeCell ref="A57:C57"/>
    <mergeCell ref="A60:C60"/>
    <mergeCell ref="A61:C61"/>
    <mergeCell ref="A62:C62"/>
    <mergeCell ref="A58:C58"/>
    <mergeCell ref="A59:C59"/>
    <mergeCell ref="A73:C73"/>
    <mergeCell ref="A76:C76"/>
    <mergeCell ref="E76:F76"/>
    <mergeCell ref="A63:C63"/>
    <mergeCell ref="A64:C64"/>
    <mergeCell ref="A65:C65"/>
    <mergeCell ref="A66:C66"/>
    <mergeCell ref="A68:C68"/>
    <mergeCell ref="A69:C69"/>
    <mergeCell ref="A70:C70"/>
    <mergeCell ref="A71:C71"/>
    <mergeCell ref="A72:C72"/>
  </mergeCells>
  <pageMargins left="0.25" right="0.25" top="0.75" bottom="0.75" header="0.51180555555555496" footer="0.51180555555555496"/>
  <pageSetup scale="81" firstPageNumber="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Normal="100" workbookViewId="0">
      <selection activeCell="H11" sqref="H11"/>
    </sheetView>
  </sheetViews>
  <sheetFormatPr defaultRowHeight="12.75" x14ac:dyDescent="0.2"/>
  <cols>
    <col min="1" max="1" width="19.5703125" customWidth="1"/>
    <col min="2" max="2" width="10.85546875" customWidth="1"/>
    <col min="3" max="3" width="37.28515625" customWidth="1"/>
    <col min="4" max="5" width="12.85546875" customWidth="1"/>
    <col min="6" max="6" width="8" customWidth="1"/>
    <col min="7" max="7" width="14" customWidth="1"/>
    <col min="8" max="8" width="13.28515625" customWidth="1"/>
    <col min="9" max="9" width="13" customWidth="1"/>
    <col min="10" max="10" width="0.7109375" customWidth="1"/>
    <col min="11" max="1025" width="8.7109375" customWidth="1"/>
  </cols>
  <sheetData>
    <row r="1" spans="1:9" ht="16.5" customHeight="1" x14ac:dyDescent="0.2">
      <c r="A1" s="70" t="s">
        <v>13</v>
      </c>
      <c r="B1" s="70"/>
      <c r="C1" s="70"/>
      <c r="D1" s="70"/>
      <c r="E1" s="70"/>
      <c r="F1" s="70"/>
      <c r="G1" s="70"/>
      <c r="H1" s="70"/>
      <c r="I1" s="70"/>
    </row>
    <row r="2" spans="1:9" ht="16.5" customHeight="1" x14ac:dyDescent="0.2">
      <c r="A2" s="70" t="s">
        <v>14</v>
      </c>
      <c r="B2" s="70"/>
      <c r="C2" s="70"/>
      <c r="D2" s="70"/>
      <c r="E2" s="70"/>
      <c r="F2" s="70"/>
      <c r="G2" s="70"/>
      <c r="H2" s="70"/>
      <c r="I2" s="70"/>
    </row>
    <row r="3" spans="1:9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ht="14.25" customHeight="1" x14ac:dyDescent="0.2">
      <c r="A4" s="12" t="s">
        <v>15</v>
      </c>
      <c r="B4" s="71" t="s">
        <v>16</v>
      </c>
      <c r="C4" s="71"/>
      <c r="D4" s="71"/>
      <c r="E4" s="71"/>
      <c r="F4" s="71"/>
      <c r="G4" s="71"/>
      <c r="H4" s="71"/>
      <c r="I4" s="71"/>
    </row>
    <row r="5" spans="1:9" x14ac:dyDescent="0.2">
      <c r="A5" s="13" t="s">
        <v>0</v>
      </c>
      <c r="B5" s="13"/>
      <c r="C5" s="13"/>
      <c r="D5" s="13"/>
      <c r="E5" s="13"/>
      <c r="F5" s="13"/>
      <c r="G5" s="13"/>
      <c r="H5" s="13"/>
      <c r="I5" s="13"/>
    </row>
    <row r="6" spans="1:9" ht="409.5" x14ac:dyDescent="0.2">
      <c r="A6" s="14" t="s">
        <v>17</v>
      </c>
      <c r="B6" s="14" t="s">
        <v>18</v>
      </c>
      <c r="C6" s="14" t="s">
        <v>2</v>
      </c>
      <c r="D6" s="14" t="s">
        <v>3</v>
      </c>
      <c r="E6" s="14" t="s">
        <v>19</v>
      </c>
      <c r="F6" s="14" t="s">
        <v>20</v>
      </c>
      <c r="G6" s="14" t="s">
        <v>21</v>
      </c>
      <c r="H6" s="14" t="s">
        <v>22</v>
      </c>
      <c r="I6" s="14" t="s">
        <v>23</v>
      </c>
    </row>
    <row r="7" spans="1:9" ht="33" customHeight="1" x14ac:dyDescent="0.2">
      <c r="A7" s="68" t="s">
        <v>24</v>
      </c>
      <c r="B7" s="68"/>
      <c r="C7" s="68"/>
      <c r="D7" s="15" t="s">
        <v>25</v>
      </c>
      <c r="E7" s="15" t="s">
        <v>26</v>
      </c>
      <c r="F7" s="16" t="s">
        <v>27</v>
      </c>
      <c r="G7" s="15" t="s">
        <v>28</v>
      </c>
      <c r="H7" s="15" t="s">
        <v>29</v>
      </c>
      <c r="I7" s="15" t="s">
        <v>30</v>
      </c>
    </row>
    <row r="8" spans="1:9" ht="22.15" customHeight="1" x14ac:dyDescent="0.2">
      <c r="A8" s="68" t="s">
        <v>31</v>
      </c>
      <c r="B8" s="68"/>
      <c r="C8" s="68"/>
      <c r="D8" s="15" t="s">
        <v>25</v>
      </c>
      <c r="E8" s="15" t="s">
        <v>26</v>
      </c>
      <c r="F8" s="16" t="s">
        <v>27</v>
      </c>
      <c r="G8" s="15" t="s">
        <v>28</v>
      </c>
      <c r="H8" s="15" t="s">
        <v>29</v>
      </c>
      <c r="I8" s="15" t="s">
        <v>30</v>
      </c>
    </row>
    <row r="9" spans="1:9" ht="33" customHeight="1" x14ac:dyDescent="0.2">
      <c r="A9" s="68" t="s">
        <v>32</v>
      </c>
      <c r="B9" s="68"/>
      <c r="C9" s="68"/>
      <c r="D9" s="15" t="s">
        <v>25</v>
      </c>
      <c r="E9" s="15" t="s">
        <v>26</v>
      </c>
      <c r="F9" s="16" t="s">
        <v>27</v>
      </c>
      <c r="G9" s="15" t="s">
        <v>28</v>
      </c>
      <c r="H9" s="15" t="s">
        <v>29</v>
      </c>
      <c r="I9" s="15" t="s">
        <v>30</v>
      </c>
    </row>
    <row r="10" spans="1:9" x14ac:dyDescent="0.2">
      <c r="A10" s="17" t="s">
        <v>33</v>
      </c>
      <c r="B10" s="18"/>
      <c r="C10" s="18" t="s">
        <v>34</v>
      </c>
      <c r="D10" s="19" t="s">
        <v>25</v>
      </c>
      <c r="E10" s="19" t="s">
        <v>26</v>
      </c>
      <c r="F10" s="20" t="s">
        <v>27</v>
      </c>
      <c r="G10" s="19" t="s">
        <v>28</v>
      </c>
      <c r="H10" s="19" t="s">
        <v>29</v>
      </c>
      <c r="I10" s="19" t="s">
        <v>30</v>
      </c>
    </row>
    <row r="11" spans="1:9" x14ac:dyDescent="0.2">
      <c r="A11" s="18"/>
      <c r="B11" s="17" t="s">
        <v>35</v>
      </c>
      <c r="C11" s="18"/>
      <c r="D11" s="19" t="s">
        <v>25</v>
      </c>
      <c r="E11" s="19" t="s">
        <v>26</v>
      </c>
      <c r="F11" s="20" t="s">
        <v>27</v>
      </c>
      <c r="G11" s="19" t="s">
        <v>28</v>
      </c>
      <c r="H11" s="19" t="s">
        <v>29</v>
      </c>
      <c r="I11" s="19" t="s">
        <v>30</v>
      </c>
    </row>
    <row r="12" spans="1:9" x14ac:dyDescent="0.2">
      <c r="A12" s="69" t="s">
        <v>11</v>
      </c>
      <c r="B12" s="69"/>
      <c r="C12" s="69"/>
      <c r="D12" s="21" t="s">
        <v>25</v>
      </c>
      <c r="E12" s="21" t="s">
        <v>26</v>
      </c>
      <c r="F12" s="22" t="s">
        <v>27</v>
      </c>
      <c r="G12" s="21" t="s">
        <v>28</v>
      </c>
      <c r="H12" s="21" t="s">
        <v>29</v>
      </c>
      <c r="I12" s="21" t="s">
        <v>30</v>
      </c>
    </row>
  </sheetData>
  <mergeCells count="7">
    <mergeCell ref="A9:C9"/>
    <mergeCell ref="A12:C12"/>
    <mergeCell ref="A1:I1"/>
    <mergeCell ref="A2:I2"/>
    <mergeCell ref="B4:I4"/>
    <mergeCell ref="A7:C7"/>
    <mergeCell ref="A8:C8"/>
  </mergeCell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Результат</vt:lpstr>
      <vt:lpstr>Sheet0</vt:lpstr>
      <vt:lpstr>Footer</vt:lpstr>
      <vt:lpstr>Header</vt:lpstr>
      <vt:lpstr>Row</vt:lpstr>
      <vt:lpstr>TotalCsr1</vt:lpstr>
      <vt:lpstr>TotalCsr2</vt:lpstr>
      <vt:lpstr>TotalCsr3</vt:lpstr>
      <vt:lpstr>TotalCsr4</vt:lpstr>
      <vt:lpstr>МестныйБюджет</vt:lpstr>
      <vt:lpstr>Результат!Область_печати</vt:lpstr>
      <vt:lpstr>ОблБюджет</vt:lpstr>
      <vt:lpstr>ПлановыеНазначения</vt:lpstr>
      <vt:lpstr>ПроцентВыполнения</vt:lpstr>
      <vt:lpstr>ФактическиИсполнено</vt:lpstr>
      <vt:lpstr>ФедБюджет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Ершов Вадим Сергеевич</dc:creator>
  <dc:description/>
  <cp:lastModifiedBy>Матыцина О.В.</cp:lastModifiedBy>
  <cp:revision>14</cp:revision>
  <cp:lastPrinted>2020-10-16T10:09:48Z</cp:lastPrinted>
  <dcterms:created xsi:type="dcterms:W3CDTF">2016-12-07T13:14:56Z</dcterms:created>
  <dcterms:modified xsi:type="dcterms:W3CDTF">2021-10-11T12:26:13Z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